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f" sheetId="1" state="visible" r:id="rId1"/>
    <sheet xmlns:r="http://schemas.openxmlformats.org/officeDocument/2006/relationships" name="Passif" sheetId="2" state="visible" r:id="rId2"/>
    <sheet xmlns:r="http://schemas.openxmlformats.org/officeDocument/2006/relationships" name="Résumé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1F4E78"/>
      <sz val="14"/>
    </font>
    <font>
      <i val="1"/>
      <sz val="10"/>
    </font>
    <font>
      <b val="1"/>
      <color rgb="00FFFFFF"/>
      <sz val="12"/>
    </font>
    <font>
      <b val="1"/>
      <color rgb="00FFFFFF"/>
      <sz val="11"/>
    </font>
    <font>
      <b val="1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0" fontId="6" fillId="4" borderId="1" applyAlignment="1" pivotButton="0" quotePrefix="0" xfId="0">
      <alignment horizontal="left"/>
    </xf>
    <xf numFmtId="164" fontId="6" fillId="4" borderId="1" applyAlignment="1" pivotButton="0" quotePrefix="0" xfId="0">
      <alignment horizontal="right"/>
    </xf>
    <xf numFmtId="0" fontId="3" fillId="0" borderId="0" applyAlignment="1" pivotButton="0" quotePrefix="0" xfId="0">
      <alignment horizontal="center"/>
    </xf>
    <xf numFmtId="0" fontId="0" fillId="0" borderId="1" pivotButton="0" quotePrefix="0" xfId="0"/>
    <xf numFmtId="0" fontId="6" fillId="4" borderId="1" pivotButton="0" quotePrefix="0" xfId="0"/>
    <xf numFmtId="0" fontId="5" fillId="3" borderId="0" applyAlignment="1" pivotButton="0" quotePrefix="0" xfId="0">
      <alignment horizontal="center" vertical="center"/>
    </xf>
    <xf numFmtId="0" fontId="7" fillId="0" borderId="1" pivotButton="0" quotePrefix="0" xfId="0"/>
    <xf numFmtId="10" fontId="0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5" customWidth="1" min="1" max="1"/>
    <col width="12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BILAN D'OUVERTURE</t>
        </is>
      </c>
    </row>
    <row r="2">
      <c r="A2" s="2" t="inlineStr">
        <is>
          <t>ACTIF</t>
        </is>
      </c>
      <c r="D2" s="3" t="inlineStr">
        <is>
          <t>08.12.2025</t>
        </is>
      </c>
    </row>
    <row r="4">
      <c r="A4" s="4" t="inlineStr">
        <is>
          <t>Poste d'actif</t>
        </is>
      </c>
      <c r="B4" s="4" t="inlineStr">
        <is>
          <t>Référence</t>
        </is>
      </c>
      <c r="C4" s="4" t="inlineStr">
        <is>
          <t>Montant brut</t>
        </is>
      </c>
      <c r="D4" s="4" t="inlineStr">
        <is>
          <t>Amortissements</t>
        </is>
      </c>
      <c r="E4" s="4" t="inlineStr">
        <is>
          <t>Montant net</t>
        </is>
      </c>
    </row>
    <row r="5">
      <c r="A5" s="5" t="inlineStr">
        <is>
          <t>ACTIF IMMOBILISÉ</t>
        </is>
      </c>
      <c r="B5" s="6" t="inlineStr"/>
      <c r="C5" s="7" t="inlineStr"/>
      <c r="D5" s="7" t="inlineStr"/>
      <c r="E5" s="7" t="inlineStr"/>
    </row>
    <row r="6">
      <c r="A6" s="6" t="inlineStr">
        <is>
          <t>Immobilisations incorporelles</t>
        </is>
      </c>
      <c r="B6" s="6" t="inlineStr"/>
      <c r="C6" s="7" t="inlineStr"/>
      <c r="D6" s="7" t="inlineStr"/>
      <c r="E6" s="7" t="inlineStr"/>
    </row>
    <row r="7">
      <c r="A7" s="6" t="inlineStr">
        <is>
          <t>Logiciels et licences</t>
        </is>
      </c>
      <c r="B7" s="6" t="inlineStr">
        <is>
          <t>IMM-001</t>
        </is>
      </c>
      <c r="C7" s="7" t="n">
        <v>12500</v>
      </c>
      <c r="D7" s="7" t="n">
        <v>3750</v>
      </c>
      <c r="E7" s="7">
        <f>C7-D7</f>
        <v/>
      </c>
    </row>
    <row r="8">
      <c r="A8" s="6" t="inlineStr">
        <is>
          <t>Fonds de commerce</t>
        </is>
      </c>
      <c r="B8" s="6" t="inlineStr">
        <is>
          <t>IMM-002</t>
        </is>
      </c>
      <c r="C8" s="7" t="n">
        <v>45000</v>
      </c>
      <c r="D8" s="7" t="n">
        <v>0</v>
      </c>
      <c r="E8" s="7">
        <f>C8-D8</f>
        <v/>
      </c>
    </row>
    <row r="9">
      <c r="A9" s="6" t="inlineStr">
        <is>
          <t>Immobilisations corporelles</t>
        </is>
      </c>
      <c r="B9" s="6" t="inlineStr"/>
      <c r="C9" s="7" t="inlineStr"/>
      <c r="D9" s="7" t="inlineStr"/>
      <c r="E9" s="7" t="inlineStr"/>
    </row>
    <row r="10">
      <c r="A10" s="6" t="inlineStr">
        <is>
          <t>Terrains</t>
        </is>
      </c>
      <c r="B10" s="6" t="inlineStr">
        <is>
          <t>IMM-010</t>
        </is>
      </c>
      <c r="C10" s="7" t="n">
        <v>125000</v>
      </c>
      <c r="D10" s="7" t="n">
        <v>0</v>
      </c>
      <c r="E10" s="7">
        <f>C10-D10</f>
        <v/>
      </c>
    </row>
    <row r="11">
      <c r="A11" s="6" t="inlineStr">
        <is>
          <t>Constructions</t>
        </is>
      </c>
      <c r="B11" s="6" t="inlineStr">
        <is>
          <t>IMM-011</t>
        </is>
      </c>
      <c r="C11" s="7" t="n">
        <v>185000</v>
      </c>
      <c r="D11" s="7" t="n">
        <v>37000</v>
      </c>
      <c r="E11" s="7">
        <f>C11-D11</f>
        <v/>
      </c>
    </row>
    <row r="12">
      <c r="A12" s="6" t="inlineStr">
        <is>
          <t>Matériel et outillage</t>
        </is>
      </c>
      <c r="B12" s="6" t="inlineStr">
        <is>
          <t>IMM-012</t>
        </is>
      </c>
      <c r="C12" s="7" t="n">
        <v>68500</v>
      </c>
      <c r="D12" s="7" t="n">
        <v>24250</v>
      </c>
      <c r="E12" s="7">
        <f>C12-D12</f>
        <v/>
      </c>
    </row>
    <row r="13">
      <c r="A13" s="6" t="inlineStr">
        <is>
          <t>Mobilier de bureau</t>
        </is>
      </c>
      <c r="B13" s="6" t="inlineStr">
        <is>
          <t>IMM-013</t>
        </is>
      </c>
      <c r="C13" s="7" t="n">
        <v>15800</v>
      </c>
      <c r="D13" s="7" t="n">
        <v>6320</v>
      </c>
      <c r="E13" s="7">
        <f>C13-D13</f>
        <v/>
      </c>
    </row>
    <row r="14">
      <c r="A14" s="6" t="inlineStr">
        <is>
          <t>Matériel informatique</t>
        </is>
      </c>
      <c r="B14" s="6" t="inlineStr">
        <is>
          <t>IMM-014</t>
        </is>
      </c>
      <c r="C14" s="7" t="n">
        <v>22400</v>
      </c>
      <c r="D14" s="7" t="n">
        <v>11200</v>
      </c>
      <c r="E14" s="7">
        <f>C14-D14</f>
        <v/>
      </c>
    </row>
    <row r="15">
      <c r="A15" s="6" t="inlineStr">
        <is>
          <t>Véhicules</t>
        </is>
      </c>
      <c r="B15" s="6" t="inlineStr">
        <is>
          <t>IMM-015</t>
        </is>
      </c>
      <c r="C15" s="7" t="n">
        <v>38000</v>
      </c>
      <c r="D15" s="7" t="n">
        <v>15200</v>
      </c>
      <c r="E15" s="7">
        <f>C15-D15</f>
        <v/>
      </c>
    </row>
    <row r="16">
      <c r="A16" s="6" t="inlineStr">
        <is>
          <t>Immobilisations financières</t>
        </is>
      </c>
      <c r="B16" s="6" t="inlineStr"/>
      <c r="C16" s="7" t="inlineStr"/>
      <c r="D16" s="7" t="inlineStr"/>
      <c r="E16" s="7" t="inlineStr"/>
    </row>
    <row r="17">
      <c r="A17" s="6" t="inlineStr">
        <is>
          <t>Participations</t>
        </is>
      </c>
      <c r="B17" s="6" t="inlineStr">
        <is>
          <t>IMM-020</t>
        </is>
      </c>
      <c r="C17" s="7" t="n">
        <v>25000</v>
      </c>
      <c r="D17" s="7" t="n">
        <v>0</v>
      </c>
      <c r="E17" s="7">
        <f>C17-D17</f>
        <v/>
      </c>
    </row>
    <row r="18">
      <c r="A18" s="6" t="inlineStr">
        <is>
          <t>Prêts à long terme</t>
        </is>
      </c>
      <c r="B18" s="6" t="inlineStr">
        <is>
          <t>IMM-021</t>
        </is>
      </c>
      <c r="C18" s="7" t="n">
        <v>8500</v>
      </c>
      <c r="D18" s="7" t="n">
        <v>0</v>
      </c>
      <c r="E18" s="7">
        <f>C18-D18</f>
        <v/>
      </c>
    </row>
    <row r="19">
      <c r="A19" s="8" t="inlineStr">
        <is>
          <t>TOTAL ACTIF IMMOBILISÉ</t>
        </is>
      </c>
      <c r="B19" s="6" t="inlineStr"/>
      <c r="C19" s="9">
        <f>SUM(C7:C8,C10:C15,C17:C18)</f>
        <v/>
      </c>
      <c r="D19" s="9">
        <f>SUM(D7:D8,D10:D15,D17:D18)</f>
        <v/>
      </c>
      <c r="E19" s="9">
        <f>C19-D19</f>
        <v/>
      </c>
    </row>
    <row r="20">
      <c r="A20" s="6" t="inlineStr"/>
      <c r="B20" s="6" t="inlineStr"/>
      <c r="C20" s="7" t="inlineStr"/>
      <c r="D20" s="7" t="inlineStr"/>
      <c r="E20" s="7" t="inlineStr"/>
    </row>
    <row r="21">
      <c r="A21" s="5" t="inlineStr">
        <is>
          <t>ACTIF CIRCULANT</t>
        </is>
      </c>
      <c r="B21" s="6" t="inlineStr"/>
      <c r="C21" s="7" t="inlineStr"/>
      <c r="D21" s="7" t="inlineStr"/>
      <c r="E21" s="7" t="inlineStr"/>
    </row>
    <row r="22">
      <c r="A22" s="6" t="inlineStr">
        <is>
          <t>Stocks</t>
        </is>
      </c>
      <c r="B22" s="6" t="inlineStr"/>
      <c r="C22" s="7" t="inlineStr"/>
      <c r="D22" s="7" t="inlineStr"/>
      <c r="E22" s="7" t="inlineStr"/>
    </row>
    <row r="23">
      <c r="A23" s="6" t="inlineStr">
        <is>
          <t>Matières premières</t>
        </is>
      </c>
      <c r="B23" s="6" t="inlineStr">
        <is>
          <t>STK-001</t>
        </is>
      </c>
      <c r="C23" s="7" t="n">
        <v>18750</v>
      </c>
      <c r="D23" s="7" t="n">
        <v>0</v>
      </c>
      <c r="E23" s="7">
        <f>C23-D23</f>
        <v/>
      </c>
    </row>
    <row r="24">
      <c r="A24" s="6" t="inlineStr">
        <is>
          <t>Produits finis</t>
        </is>
      </c>
      <c r="B24" s="6" t="inlineStr">
        <is>
          <t>STK-002</t>
        </is>
      </c>
      <c r="C24" s="7" t="n">
        <v>32600</v>
      </c>
      <c r="D24" s="7" t="n">
        <v>0</v>
      </c>
      <c r="E24" s="7">
        <f>C24-D24</f>
        <v/>
      </c>
    </row>
    <row r="25">
      <c r="A25" s="6" t="inlineStr">
        <is>
          <t>Créances clients</t>
        </is>
      </c>
      <c r="B25" s="6" t="inlineStr"/>
      <c r="C25" s="7" t="inlineStr"/>
      <c r="D25" s="7" t="inlineStr"/>
      <c r="E25" s="7" t="inlineStr"/>
    </row>
    <row r="26">
      <c r="A26" s="6" t="inlineStr">
        <is>
          <t>Client Dupont SA</t>
        </is>
      </c>
      <c r="B26" s="6" t="inlineStr">
        <is>
          <t>CLI-001</t>
        </is>
      </c>
      <c r="C26" s="7" t="n">
        <v>15480</v>
      </c>
      <c r="D26" s="7" t="n">
        <v>0</v>
      </c>
      <c r="E26" s="7">
        <f>C26-D26</f>
        <v/>
      </c>
    </row>
    <row r="27">
      <c r="A27" s="6" t="inlineStr">
        <is>
          <t>Client Martin SARL</t>
        </is>
      </c>
      <c r="B27" s="6" t="inlineStr">
        <is>
          <t>CLI-002</t>
        </is>
      </c>
      <c r="C27" s="7" t="n">
        <v>8920</v>
      </c>
      <c r="D27" s="7" t="n">
        <v>0</v>
      </c>
      <c r="E27" s="7">
        <f>C27-D27</f>
        <v/>
      </c>
    </row>
    <row r="28">
      <c r="A28" s="6" t="inlineStr">
        <is>
          <t>Client Bernard &amp; Fils</t>
        </is>
      </c>
      <c r="B28" s="6" t="inlineStr">
        <is>
          <t>CLI-003</t>
        </is>
      </c>
      <c r="C28" s="7" t="n">
        <v>12350</v>
      </c>
      <c r="D28" s="7" t="n">
        <v>0</v>
      </c>
      <c r="E28" s="7">
        <f>C28-D28</f>
        <v/>
      </c>
    </row>
    <row r="29">
      <c r="A29" s="6" t="inlineStr">
        <is>
          <t>Client Lefebvre GmbH</t>
        </is>
      </c>
      <c r="B29" s="6" t="inlineStr">
        <is>
          <t>CLI-004</t>
        </is>
      </c>
      <c r="C29" s="7" t="n">
        <v>6780</v>
      </c>
      <c r="D29" s="7" t="n">
        <v>0</v>
      </c>
      <c r="E29" s="7">
        <f>C29-D29</f>
        <v/>
      </c>
    </row>
    <row r="30">
      <c r="A30" s="6" t="inlineStr">
        <is>
          <t>Autres créances</t>
        </is>
      </c>
      <c r="B30" s="6" t="inlineStr"/>
      <c r="C30" s="7" t="inlineStr"/>
      <c r="D30" s="7" t="inlineStr"/>
      <c r="E30" s="7" t="inlineStr"/>
    </row>
    <row r="31">
      <c r="A31" s="6" t="inlineStr">
        <is>
          <t>TVA déductible</t>
        </is>
      </c>
      <c r="B31" s="6" t="inlineStr">
        <is>
          <t>CRE-001</t>
        </is>
      </c>
      <c r="C31" s="7" t="n">
        <v>4250</v>
      </c>
      <c r="D31" s="7" t="n">
        <v>0</v>
      </c>
      <c r="E31" s="7">
        <f>C31-D31</f>
        <v/>
      </c>
    </row>
    <row r="32">
      <c r="A32" s="6" t="inlineStr">
        <is>
          <t>Acomptes fournisseurs</t>
        </is>
      </c>
      <c r="B32" s="6" t="inlineStr">
        <is>
          <t>CRE-002</t>
        </is>
      </c>
      <c r="C32" s="7" t="n">
        <v>2800</v>
      </c>
      <c r="D32" s="7" t="n">
        <v>0</v>
      </c>
      <c r="E32" s="7">
        <f>C32-D32</f>
        <v/>
      </c>
    </row>
    <row r="33">
      <c r="A33" s="6" t="inlineStr">
        <is>
          <t>Disponibilités</t>
        </is>
      </c>
      <c r="B33" s="6" t="inlineStr"/>
      <c r="C33" s="7" t="inlineStr"/>
      <c r="D33" s="7" t="inlineStr"/>
      <c r="E33" s="7" t="inlineStr"/>
    </row>
    <row r="34">
      <c r="A34" s="6" t="inlineStr">
        <is>
          <t>Banque Société Générale</t>
        </is>
      </c>
      <c r="B34" s="6" t="inlineStr">
        <is>
          <t>BNQ-001</t>
        </is>
      </c>
      <c r="C34" s="7" t="n">
        <v>48650</v>
      </c>
      <c r="D34" s="7" t="n">
        <v>0</v>
      </c>
      <c r="E34" s="7">
        <f>C34-D34</f>
        <v/>
      </c>
    </row>
    <row r="35">
      <c r="A35" s="6" t="inlineStr">
        <is>
          <t>Banque BNP Paribas</t>
        </is>
      </c>
      <c r="B35" s="6" t="inlineStr">
        <is>
          <t>BNQ-002</t>
        </is>
      </c>
      <c r="C35" s="7" t="n">
        <v>32400</v>
      </c>
      <c r="D35" s="7" t="n">
        <v>0</v>
      </c>
      <c r="E35" s="7">
        <f>C35-D35</f>
        <v/>
      </c>
    </row>
    <row r="36">
      <c r="A36" s="6" t="inlineStr">
        <is>
          <t>Caisse</t>
        </is>
      </c>
      <c r="B36" s="6" t="inlineStr">
        <is>
          <t>CAI-001</t>
        </is>
      </c>
      <c r="C36" s="7" t="n">
        <v>1850</v>
      </c>
      <c r="D36" s="7" t="n">
        <v>0</v>
      </c>
      <c r="E36" s="7">
        <f>C36-D36</f>
        <v/>
      </c>
    </row>
    <row r="37">
      <c r="A37" s="8" t="inlineStr">
        <is>
          <t>TOTAL ACTIF CIRCULANT</t>
        </is>
      </c>
      <c r="B37" s="6" t="inlineStr"/>
      <c r="C37" s="9">
        <f>SUM(C23:C24,C26:C29,C31:C32,C34:C36)</f>
        <v/>
      </c>
      <c r="D37" s="9">
        <f>SUM(D23:D24,D26:D29,D31:D32,D34:D36)</f>
        <v/>
      </c>
      <c r="E37" s="9">
        <f>C37-D37</f>
        <v/>
      </c>
    </row>
    <row r="38">
      <c r="A38" s="6" t="inlineStr"/>
      <c r="B38" s="6" t="inlineStr"/>
      <c r="C38" s="7" t="inlineStr"/>
      <c r="D38" s="7" t="inlineStr"/>
      <c r="E38" s="7" t="inlineStr"/>
    </row>
    <row r="39">
      <c r="A39" s="8" t="inlineStr">
        <is>
          <t>TOTAL GÉNÉRAL ACTIF</t>
        </is>
      </c>
      <c r="B39" s="6" t="inlineStr"/>
      <c r="C39" s="9">
        <f>C19+C37</f>
        <v/>
      </c>
      <c r="D39" s="9">
        <f>D19+D37</f>
        <v/>
      </c>
      <c r="E39" s="9">
        <f>E19+E37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5" customWidth="1" min="1" max="1"/>
    <col width="12" customWidth="1" min="2" max="2"/>
    <col width="18" customWidth="1" min="3" max="3"/>
  </cols>
  <sheetData>
    <row r="1">
      <c r="A1" s="1" t="inlineStr">
        <is>
          <t>BILAN D'OUVERTURE</t>
        </is>
      </c>
    </row>
    <row r="2">
      <c r="A2" s="2" t="inlineStr">
        <is>
          <t>PASSIF</t>
        </is>
      </c>
      <c r="D2" s="3" t="inlineStr">
        <is>
          <t>08.12.2025</t>
        </is>
      </c>
    </row>
    <row r="4">
      <c r="A4" s="4" t="inlineStr">
        <is>
          <t>Poste de passif</t>
        </is>
      </c>
      <c r="B4" s="4" t="inlineStr">
        <is>
          <t>Référence</t>
        </is>
      </c>
      <c r="C4" s="4" t="inlineStr">
        <is>
          <t>Montant</t>
        </is>
      </c>
    </row>
    <row r="5">
      <c r="A5" s="5" t="inlineStr">
        <is>
          <t>CAPITAUX PROPRES</t>
        </is>
      </c>
      <c r="B5" s="6" t="inlineStr"/>
      <c r="C5" s="7" t="inlineStr"/>
    </row>
    <row r="6">
      <c r="A6" s="6" t="inlineStr">
        <is>
          <t>Capital social</t>
        </is>
      </c>
      <c r="B6" s="6" t="inlineStr">
        <is>
          <t>CAP-001</t>
        </is>
      </c>
      <c r="C6" s="7" t="n">
        <v>200000</v>
      </c>
    </row>
    <row r="7">
      <c r="A7" s="6" t="inlineStr">
        <is>
          <t>Réserves légales</t>
        </is>
      </c>
      <c r="B7" s="6" t="inlineStr">
        <is>
          <t>CAP-002</t>
        </is>
      </c>
      <c r="C7" s="7" t="n">
        <v>15000</v>
      </c>
    </row>
    <row r="8">
      <c r="A8" s="6" t="inlineStr">
        <is>
          <t>Réserves statutaires</t>
        </is>
      </c>
      <c r="B8" s="6" t="inlineStr">
        <is>
          <t>CAP-003</t>
        </is>
      </c>
      <c r="C8" s="7" t="n">
        <v>25000</v>
      </c>
    </row>
    <row r="9">
      <c r="A9" s="6" t="inlineStr">
        <is>
          <t>Report à nouveau</t>
        </is>
      </c>
      <c r="B9" s="6" t="inlineStr">
        <is>
          <t>CAP-004</t>
        </is>
      </c>
      <c r="C9" s="7" t="n">
        <v>18500</v>
      </c>
    </row>
    <row r="10">
      <c r="A10" s="6" t="inlineStr">
        <is>
          <t>Subventions d'investissement</t>
        </is>
      </c>
      <c r="B10" s="6" t="inlineStr">
        <is>
          <t>CAP-005</t>
        </is>
      </c>
      <c r="C10" s="7" t="n">
        <v>12000</v>
      </c>
    </row>
    <row r="11">
      <c r="A11" s="8" t="inlineStr">
        <is>
          <t>TOTAL CAPITAUX PROPRES</t>
        </is>
      </c>
      <c r="B11" s="6" t="inlineStr"/>
      <c r="C11" s="9">
        <f>SUM(C6:C10)</f>
        <v/>
      </c>
    </row>
    <row r="12">
      <c r="A12" s="6" t="inlineStr"/>
      <c r="B12" s="6" t="inlineStr"/>
      <c r="C12" s="7" t="inlineStr"/>
    </row>
    <row r="13">
      <c r="A13" s="5" t="inlineStr">
        <is>
          <t>PROVISIONS</t>
        </is>
      </c>
      <c r="B13" s="6" t="inlineStr"/>
      <c r="C13" s="7" t="inlineStr"/>
    </row>
    <row r="14">
      <c r="A14" s="6" t="inlineStr">
        <is>
          <t>Provisions pour risques</t>
        </is>
      </c>
      <c r="B14" s="6" t="inlineStr">
        <is>
          <t>PRO-001</t>
        </is>
      </c>
      <c r="C14" s="7" t="n">
        <v>8500</v>
      </c>
    </row>
    <row r="15">
      <c r="A15" s="6" t="inlineStr">
        <is>
          <t>Provisions pour charges</t>
        </is>
      </c>
      <c r="B15" s="6" t="inlineStr">
        <is>
          <t>PRO-002</t>
        </is>
      </c>
      <c r="C15" s="7" t="n">
        <v>5200</v>
      </c>
    </row>
    <row r="16">
      <c r="A16" s="8" t="inlineStr">
        <is>
          <t>TOTAL PROVISIONS</t>
        </is>
      </c>
      <c r="B16" s="6" t="inlineStr"/>
      <c r="C16" s="9">
        <f>SUM(C14:C15)</f>
        <v/>
      </c>
    </row>
    <row r="17">
      <c r="A17" s="6" t="inlineStr"/>
      <c r="B17" s="6" t="inlineStr"/>
      <c r="C17" s="7" t="inlineStr"/>
    </row>
    <row r="18">
      <c r="A18" s="5" t="inlineStr">
        <is>
          <t>DETTES À LONG TERME</t>
        </is>
      </c>
      <c r="B18" s="6" t="inlineStr"/>
      <c r="C18" s="7" t="inlineStr"/>
    </row>
    <row r="19">
      <c r="A19" s="6" t="inlineStr">
        <is>
          <t>Emprunts bancaires LT</t>
        </is>
      </c>
      <c r="B19" s="6" t="inlineStr">
        <is>
          <t>DLT-001</t>
        </is>
      </c>
      <c r="C19" s="7" t="n">
        <v>95000</v>
      </c>
    </row>
    <row r="20">
      <c r="A20" s="6" t="inlineStr">
        <is>
          <t>Emprunts obligataires</t>
        </is>
      </c>
      <c r="B20" s="6" t="inlineStr">
        <is>
          <t>DLT-002</t>
        </is>
      </c>
      <c r="C20" s="7" t="n">
        <v>50000</v>
      </c>
    </row>
    <row r="21">
      <c r="A21" s="6" t="inlineStr">
        <is>
          <t>Dépôts et cautionnements</t>
        </is>
      </c>
      <c r="B21" s="6" t="inlineStr">
        <is>
          <t>DLT-003</t>
        </is>
      </c>
      <c r="C21" s="7" t="n">
        <v>3500</v>
      </c>
    </row>
    <row r="22">
      <c r="A22" s="8" t="inlineStr">
        <is>
          <t>TOTAL DETTES LT</t>
        </is>
      </c>
      <c r="B22" s="6" t="inlineStr"/>
      <c r="C22" s="9">
        <f>SUM(C19:C21)</f>
        <v/>
      </c>
    </row>
    <row r="23">
      <c r="A23" s="6" t="inlineStr"/>
      <c r="B23" s="6" t="inlineStr"/>
      <c r="C23" s="7" t="inlineStr"/>
    </row>
    <row r="24">
      <c r="A24" s="5" t="inlineStr">
        <is>
          <t>DETTES À COURT TERME</t>
        </is>
      </c>
      <c r="B24" s="6" t="inlineStr"/>
      <c r="C24" s="7" t="inlineStr"/>
    </row>
    <row r="25">
      <c r="A25" s="6" t="inlineStr">
        <is>
          <t>Emprunts bancaires CT</t>
        </is>
      </c>
      <c r="B25" s="6" t="inlineStr">
        <is>
          <t>DCT-001</t>
        </is>
      </c>
      <c r="C25" s="7" t="n">
        <v>28000</v>
      </c>
    </row>
    <row r="26">
      <c r="A26" s="6" t="inlineStr">
        <is>
          <t>Fournisseurs</t>
        </is>
      </c>
      <c r="B26" s="6" t="inlineStr"/>
      <c r="C26" s="7" t="inlineStr"/>
    </row>
    <row r="27">
      <c r="A27" s="6" t="inlineStr">
        <is>
          <t>Fournis. Schneider Electric</t>
        </is>
      </c>
      <c r="B27" s="6" t="inlineStr">
        <is>
          <t>FOU-001</t>
        </is>
      </c>
      <c r="C27" s="7" t="n">
        <v>14680</v>
      </c>
    </row>
    <row r="28">
      <c r="A28" s="6" t="inlineStr">
        <is>
          <t>Fournis. Legrand SA</t>
        </is>
      </c>
      <c r="B28" s="6" t="inlineStr">
        <is>
          <t>FOU-002</t>
        </is>
      </c>
      <c r="C28" s="7" t="n">
        <v>9250</v>
      </c>
    </row>
    <row r="29">
      <c r="A29" s="6" t="inlineStr">
        <is>
          <t>Fournis. Würth France</t>
        </is>
      </c>
      <c r="B29" s="6" t="inlineStr">
        <is>
          <t>FOU-003</t>
        </is>
      </c>
      <c r="C29" s="7" t="n">
        <v>6820</v>
      </c>
    </row>
    <row r="30">
      <c r="A30" s="6" t="inlineStr">
        <is>
          <t>Fournis. Saint-Gobain</t>
        </is>
      </c>
      <c r="B30" s="6" t="inlineStr">
        <is>
          <t>FOU-004</t>
        </is>
      </c>
      <c r="C30" s="7" t="n">
        <v>11400</v>
      </c>
    </row>
    <row r="31">
      <c r="A31" s="6" t="inlineStr">
        <is>
          <t>Dettes fiscales et sociales</t>
        </is>
      </c>
      <c r="B31" s="6" t="inlineStr"/>
      <c r="C31" s="7" t="inlineStr"/>
    </row>
    <row r="32">
      <c r="A32" s="6" t="inlineStr">
        <is>
          <t>TVA collectée</t>
        </is>
      </c>
      <c r="B32" s="6" t="inlineStr">
        <is>
          <t>FIS-001</t>
        </is>
      </c>
      <c r="C32" s="7" t="n">
        <v>8750</v>
      </c>
    </row>
    <row r="33">
      <c r="A33" s="6" t="inlineStr">
        <is>
          <t>Charges sociales</t>
        </is>
      </c>
      <c r="B33" s="6" t="inlineStr">
        <is>
          <t>FIS-002</t>
        </is>
      </c>
      <c r="C33" s="7" t="n">
        <v>15630</v>
      </c>
    </row>
    <row r="34">
      <c r="A34" s="6" t="inlineStr">
        <is>
          <t>Impôts sur sociétés</t>
        </is>
      </c>
      <c r="B34" s="6" t="inlineStr">
        <is>
          <t>FIS-003</t>
        </is>
      </c>
      <c r="C34" s="7" t="n">
        <v>12200</v>
      </c>
    </row>
    <row r="35">
      <c r="A35" s="6" t="inlineStr">
        <is>
          <t>Autres dettes</t>
        </is>
      </c>
      <c r="B35" s="6" t="inlineStr"/>
      <c r="C35" s="7" t="inlineStr"/>
    </row>
    <row r="36">
      <c r="A36" s="6" t="inlineStr">
        <is>
          <t>Avances clients</t>
        </is>
      </c>
      <c r="B36" s="6" t="inlineStr">
        <is>
          <t>AUT-001</t>
        </is>
      </c>
      <c r="C36" s="7" t="n">
        <v>5400</v>
      </c>
    </row>
    <row r="37">
      <c r="A37" s="6" t="inlineStr">
        <is>
          <t>Dividendes à payer</t>
        </is>
      </c>
      <c r="B37" s="6" t="inlineStr">
        <is>
          <t>AUT-002</t>
        </is>
      </c>
      <c r="C37" s="7" t="n">
        <v>8000</v>
      </c>
    </row>
    <row r="38">
      <c r="A38" s="8" t="inlineStr">
        <is>
          <t>TOTAL DETTES CT</t>
        </is>
      </c>
      <c r="B38" s="6" t="inlineStr"/>
      <c r="C38" s="9">
        <f>SUM(C25,C27:C30,C32:C34,C36:C37)</f>
        <v/>
      </c>
    </row>
    <row r="39">
      <c r="A39" s="6" t="inlineStr"/>
      <c r="B39" s="6" t="inlineStr"/>
      <c r="C39" s="7" t="inlineStr"/>
    </row>
    <row r="40">
      <c r="A40" s="8" t="inlineStr">
        <is>
          <t>TOTAL GÉNÉRAL PASSIF</t>
        </is>
      </c>
      <c r="B40" s="6" t="inlineStr"/>
      <c r="C40" s="9">
        <f>C11+C16+C22+C38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" customWidth="1" min="3" max="3"/>
    <col width="25" customWidth="1" min="4" max="4"/>
    <col width="18" customWidth="1" min="5" max="5"/>
  </cols>
  <sheetData>
    <row r="1">
      <c r="A1" s="1" t="inlineStr">
        <is>
          <t>RÉSUMÉ DU BILAN D'OUVERTURE</t>
        </is>
      </c>
    </row>
    <row r="2">
      <c r="A2" s="10" t="inlineStr">
        <is>
          <t>08.12.2025</t>
        </is>
      </c>
    </row>
    <row r="4">
      <c r="A4" s="4" t="inlineStr">
        <is>
          <t>ACTIF</t>
        </is>
      </c>
      <c r="B4" s="4" t="inlineStr">
        <is>
          <t>Montant</t>
        </is>
      </c>
      <c r="D4" s="4" t="inlineStr">
        <is>
          <t>PASSIF</t>
        </is>
      </c>
      <c r="E4" s="4" t="inlineStr">
        <is>
          <t>Montant</t>
        </is>
      </c>
    </row>
    <row r="5">
      <c r="A5" s="11" t="inlineStr">
        <is>
          <t>Actif immobilisé</t>
        </is>
      </c>
      <c r="B5" s="7">
        <f>Actif!E19</f>
        <v/>
      </c>
      <c r="D5" s="11" t="inlineStr">
        <is>
          <t>Capitaux propres</t>
        </is>
      </c>
      <c r="E5" s="7">
        <f>Passif!C11</f>
        <v/>
      </c>
    </row>
    <row r="6">
      <c r="A6" s="11" t="inlineStr">
        <is>
          <t>Actif circulant</t>
        </is>
      </c>
      <c r="B6" s="7">
        <f>Actif!E37</f>
        <v/>
      </c>
      <c r="D6" s="11" t="inlineStr">
        <is>
          <t>Provisions</t>
        </is>
      </c>
      <c r="E6" s="7">
        <f>Passif!C16</f>
        <v/>
      </c>
    </row>
    <row r="7">
      <c r="A7" s="11" t="inlineStr"/>
      <c r="B7" s="7" t="inlineStr"/>
      <c r="D7" s="11" t="inlineStr">
        <is>
          <t>Dettes LT</t>
        </is>
      </c>
      <c r="E7" s="7">
        <f>Passif!C22</f>
        <v/>
      </c>
    </row>
    <row r="8">
      <c r="A8" s="11" t="inlineStr"/>
      <c r="B8" s="7" t="inlineStr"/>
      <c r="D8" s="11" t="inlineStr">
        <is>
          <t>Dettes CT</t>
        </is>
      </c>
      <c r="E8" s="7">
        <f>Passif!C38</f>
        <v/>
      </c>
    </row>
    <row r="9">
      <c r="A9" s="12" t="inlineStr">
        <is>
          <t>TOTAL ACTIF</t>
        </is>
      </c>
      <c r="B9" s="9">
        <f>B5+B6</f>
        <v/>
      </c>
      <c r="D9" s="12" t="inlineStr">
        <is>
          <t>TOTAL PASSIF</t>
        </is>
      </c>
      <c r="E9" s="9">
        <f>E5+E6+E7+E8</f>
        <v/>
      </c>
    </row>
    <row r="10">
      <c r="A10" s="11" t="inlineStr"/>
      <c r="B10" s="7" t="inlineStr"/>
      <c r="D10" s="11" t="inlineStr"/>
      <c r="E10" s="7" t="inlineStr"/>
    </row>
    <row r="11">
      <c r="A11" s="12" t="inlineStr">
        <is>
          <t>ÉQUILIBRE</t>
        </is>
      </c>
      <c r="B11" s="9">
        <f>B9-E9</f>
        <v/>
      </c>
      <c r="D11" s="12" t="inlineStr"/>
      <c r="E11" s="9" t="inlineStr"/>
    </row>
    <row r="13">
      <c r="A13" s="13" t="inlineStr">
        <is>
          <t>INDICATEURS FINANCIERS</t>
        </is>
      </c>
    </row>
    <row r="15">
      <c r="A15" s="14" t="inlineStr">
        <is>
          <t>Fonds de roulement</t>
        </is>
      </c>
      <c r="B15" s="7">
        <f>(E5+E6+E7)-B5</f>
        <v/>
      </c>
    </row>
    <row r="16">
      <c r="A16" s="14" t="inlineStr">
        <is>
          <t>Besoin en fonds de roulement</t>
        </is>
      </c>
      <c r="B16" s="7">
        <f>B6-E8</f>
        <v/>
      </c>
    </row>
    <row r="17">
      <c r="A17" s="14" t="inlineStr">
        <is>
          <t>Trésorerie nette</t>
        </is>
      </c>
      <c r="B17" s="7">
        <f>B15-B16</f>
        <v/>
      </c>
    </row>
    <row r="18">
      <c r="A18" s="14" t="inlineStr">
        <is>
          <t>Ratio d'autonomie financière</t>
        </is>
      </c>
      <c r="B18" s="15">
        <f>E5/(E5+E6+E7+E8)</f>
        <v/>
      </c>
    </row>
  </sheetData>
  <mergeCells count="2">
    <mergeCell ref="A1:D1"/>
    <mergeCell ref="A13:E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2025-12-08T16:10:27Z</dcterms:created>
  <dcterms:modified xmlns:dcterms="http://purl.org/dc/terms/" xmlns:xsi="http://www.w3.org/2001/XMLSchema-instance" xsi:type="dcterms:W3CDTF">2025-12-08T16:10:27Z</dcterms:modified>
</cp:coreProperties>
</file>